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uka\Desktop\"/>
    </mc:Choice>
  </mc:AlternateContent>
  <xr:revisionPtr revIDLastSave="0" documentId="13_ncr:1_{339CA5B7-8C4C-4CD5-86B2-8396FAAA09A6}" xr6:coauthVersionLast="47" xr6:coauthVersionMax="47" xr10:uidLastSave="{00000000-0000-0000-0000-000000000000}"/>
  <bookViews>
    <workbookView xWindow="-120" yWindow="-120" windowWidth="29040" windowHeight="15720" tabRatio="882" xr2:uid="{00000000-000D-0000-FFFF-FFFF00000000}"/>
  </bookViews>
  <sheets>
    <sheet name="注文書2023-12現在" sheetId="75" r:id="rId1"/>
  </sheets>
  <definedNames>
    <definedName name="_xlnm.Print_Area" localSheetId="0">'注文書2023-12現在'!$C$2:$L$43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75" l="1"/>
  <c r="K18" i="75" s="1"/>
  <c r="J19" i="75"/>
  <c r="K19" i="75" s="1"/>
  <c r="J20" i="75"/>
  <c r="K20" i="75" s="1"/>
  <c r="J21" i="75"/>
  <c r="K21" i="75" s="1"/>
  <c r="J22" i="75"/>
  <c r="K22" i="75" s="1"/>
  <c r="J23" i="75"/>
  <c r="K23" i="75" s="1"/>
  <c r="J24" i="75"/>
  <c r="J25" i="75"/>
  <c r="K25" i="75" s="1"/>
  <c r="J27" i="75"/>
  <c r="K27" i="75" s="1"/>
  <c r="J29" i="75"/>
  <c r="K29" i="75" s="1"/>
  <c r="J31" i="75"/>
  <c r="K31" i="75" s="1"/>
  <c r="L31" i="75" s="1"/>
  <c r="J32" i="75"/>
  <c r="K32" i="75" s="1"/>
  <c r="L32" i="75" s="1"/>
  <c r="J14" i="75"/>
  <c r="J15" i="75"/>
  <c r="K15" i="75" s="1"/>
  <c r="J16" i="75"/>
  <c r="K16" i="75" s="1"/>
  <c r="J17" i="75"/>
  <c r="K17" i="75" s="1"/>
  <c r="J13" i="75"/>
  <c r="K13" i="75" s="1"/>
  <c r="K35" i="75"/>
  <c r="K34" i="75"/>
  <c r="I33" i="75"/>
  <c r="G30" i="75"/>
  <c r="G28" i="75"/>
  <c r="G26" i="75"/>
  <c r="K24" i="75"/>
  <c r="K14" i="75"/>
  <c r="J30" i="75" l="1"/>
  <c r="K30" i="75" s="1"/>
  <c r="L30" i="75" s="1"/>
  <c r="J28" i="75"/>
  <c r="K28" i="75" s="1"/>
  <c r="L28" i="75" s="1"/>
  <c r="J26" i="75"/>
  <c r="K26" i="75" s="1"/>
  <c r="L36" i="75"/>
  <c r="L23" i="75"/>
  <c r="L17" i="75"/>
  <c r="L26" i="75" l="1"/>
  <c r="K33" i="75"/>
  <c r="K37" i="75" s="1"/>
  <c r="L33" i="75"/>
  <c r="L37" i="75" s="1"/>
  <c r="L39" i="75" l="1"/>
  <c r="L40" i="75" s="1"/>
  <c r="L41" i="75" l="1"/>
  <c r="J6" i="75" s="1"/>
</calcChain>
</file>

<file path=xl/sharedStrings.xml><?xml version="1.0" encoding="utf-8"?>
<sst xmlns="http://schemas.openxmlformats.org/spreadsheetml/2006/main" count="54" uniqueCount="54">
  <si>
    <t>金 額(円）</t>
    <rPh sb="4" eb="5">
      <t>エン</t>
    </rPh>
    <phoneticPr fontId="2"/>
  </si>
  <si>
    <t>小 計(円）</t>
    <rPh sb="4" eb="5">
      <t>エン</t>
    </rPh>
    <phoneticPr fontId="2"/>
  </si>
  <si>
    <t>ＭＰ販売･植え込み料金</t>
    <rPh sb="2" eb="4">
      <t>ハンバイ</t>
    </rPh>
    <rPh sb="5" eb="6">
      <t>ウ</t>
    </rPh>
    <rPh sb="7" eb="8">
      <t>コ</t>
    </rPh>
    <rPh sb="9" eb="11">
      <t>リョウキン</t>
    </rPh>
    <phoneticPr fontId="2"/>
  </si>
  <si>
    <t>数量(個）</t>
    <rPh sb="3" eb="4">
      <t>コ</t>
    </rPh>
    <phoneticPr fontId="2"/>
  </si>
  <si>
    <t>単価(円）</t>
    <rPh sb="0" eb="2">
      <t>タンカ</t>
    </rPh>
    <rPh sb="3" eb="4">
      <t>エン</t>
    </rPh>
    <phoneticPr fontId="2"/>
  </si>
  <si>
    <t>マザーポット2.5</t>
    <phoneticPr fontId="2"/>
  </si>
  <si>
    <t>マザーポット3</t>
    <phoneticPr fontId="2"/>
  </si>
  <si>
    <t>マザーポット3.5</t>
    <phoneticPr fontId="2"/>
  </si>
  <si>
    <t>マザーポット4.5</t>
    <phoneticPr fontId="2"/>
  </si>
  <si>
    <t>マザーポット20</t>
    <phoneticPr fontId="2"/>
  </si>
  <si>
    <t>マザーポット32</t>
    <phoneticPr fontId="2"/>
  </si>
  <si>
    <t>マザーポット40</t>
    <phoneticPr fontId="2"/>
  </si>
  <si>
    <t>マザーポット50</t>
    <phoneticPr fontId="2"/>
  </si>
  <si>
    <t>上記消費税</t>
    <rPh sb="0" eb="2">
      <t>ジョウキ</t>
    </rPh>
    <rPh sb="2" eb="5">
      <t>ショウヒゼイ</t>
    </rPh>
    <phoneticPr fontId="2"/>
  </si>
  <si>
    <t>総合計金額</t>
    <rPh sb="0" eb="1">
      <t>ソウ</t>
    </rPh>
    <rPh sb="1" eb="3">
      <t>ゴウケイ</t>
    </rPh>
    <rPh sb="3" eb="5">
      <t>キンガク</t>
    </rPh>
    <phoneticPr fontId="2"/>
  </si>
  <si>
    <t>　</t>
    <phoneticPr fontId="2"/>
  </si>
  <si>
    <t>マザーポット2</t>
    <phoneticPr fontId="2"/>
  </si>
  <si>
    <t>水揚げテープ</t>
    <rPh sb="0" eb="2">
      <t>ミズア</t>
    </rPh>
    <phoneticPr fontId="2"/>
  </si>
  <si>
    <t>25 x 350</t>
    <phoneticPr fontId="2"/>
  </si>
  <si>
    <t>マット</t>
    <phoneticPr fontId="2"/>
  </si>
  <si>
    <t>黒フィルム</t>
    <rPh sb="0" eb="1">
      <t>クロ</t>
    </rPh>
    <phoneticPr fontId="2"/>
  </si>
  <si>
    <t>防草シート</t>
    <rPh sb="0" eb="1">
      <t>ボウ</t>
    </rPh>
    <rPh sb="1" eb="2">
      <t>クサ</t>
    </rPh>
    <phoneticPr fontId="2"/>
  </si>
  <si>
    <t>商　品　合　計</t>
    <rPh sb="0" eb="1">
      <t>ショウ</t>
    </rPh>
    <rPh sb="2" eb="3">
      <t>ヒン</t>
    </rPh>
    <rPh sb="4" eb="5">
      <t>ア</t>
    </rPh>
    <phoneticPr fontId="2"/>
  </si>
  <si>
    <t>マザーマット　500Ｘ350</t>
    <phoneticPr fontId="2"/>
  </si>
  <si>
    <t>マザーマット 1800Ｘｍ</t>
    <phoneticPr fontId="2"/>
  </si>
  <si>
    <t>耐根黒フィルム　2000Ｘｍ</t>
    <rPh sb="0" eb="1">
      <t>タイ</t>
    </rPh>
    <rPh sb="1" eb="2">
      <t>コン</t>
    </rPh>
    <rPh sb="2" eb="3">
      <t>クロ</t>
    </rPh>
    <phoneticPr fontId="2"/>
  </si>
  <si>
    <t>防草シート　1500Ｘｍ　　　　</t>
    <rPh sb="0" eb="1">
      <t>ボウ</t>
    </rPh>
    <rPh sb="1" eb="2">
      <t>クサ</t>
    </rPh>
    <phoneticPr fontId="2"/>
  </si>
  <si>
    <t>ポット</t>
    <phoneticPr fontId="2"/>
  </si>
  <si>
    <t>大型ポット</t>
    <rPh sb="0" eb="2">
      <t>オオガタ</t>
    </rPh>
    <phoneticPr fontId="2"/>
  </si>
  <si>
    <t>マザーマット　ロール1800X</t>
    <phoneticPr fontId="2"/>
  </si>
  <si>
    <t>耐根黒フィルム ロール2000X</t>
    <rPh sb="0" eb="1">
      <t>タイ</t>
    </rPh>
    <rPh sb="1" eb="2">
      <t>コン</t>
    </rPh>
    <rPh sb="2" eb="3">
      <t>クロ</t>
    </rPh>
    <phoneticPr fontId="2"/>
  </si>
  <si>
    <t>防草シート　ロール1500Ｘ　　　　</t>
    <rPh sb="0" eb="1">
      <t>ボウ</t>
    </rPh>
    <rPh sb="1" eb="2">
      <t>クサ</t>
    </rPh>
    <phoneticPr fontId="2"/>
  </si>
  <si>
    <t>規格</t>
    <rPh sb="0" eb="1">
      <t>キ</t>
    </rPh>
    <rPh sb="1" eb="2">
      <t>カク</t>
    </rPh>
    <phoneticPr fontId="2"/>
  </si>
  <si>
    <t>定価</t>
    <rPh sb="0" eb="1">
      <t>ジョウ</t>
    </rPh>
    <rPh sb="1" eb="2">
      <t>アタイ</t>
    </rPh>
    <phoneticPr fontId="2"/>
  </si>
  <si>
    <t>備考</t>
    <rPh sb="0" eb="2">
      <t>ビコウ</t>
    </rPh>
    <phoneticPr fontId="2"/>
  </si>
  <si>
    <t>1　P　合　計</t>
    <phoneticPr fontId="2"/>
  </si>
  <si>
    <t>総合計金額（税込）</t>
    <rPh sb="0" eb="1">
      <t>ソウ</t>
    </rPh>
    <rPh sb="1" eb="3">
      <t>ゴウケイ</t>
    </rPh>
    <rPh sb="3" eb="5">
      <t>キンガク</t>
    </rPh>
    <rPh sb="6" eb="8">
      <t>ゼイコミ</t>
    </rPh>
    <phoneticPr fontId="2"/>
  </si>
  <si>
    <t>100L</t>
    <phoneticPr fontId="2"/>
  </si>
  <si>
    <t>クリプトモス（半袋￥3,500）</t>
    <rPh sb="7" eb="8">
      <t>ハン</t>
    </rPh>
    <rPh sb="8" eb="9">
      <t>フクロ</t>
    </rPh>
    <phoneticPr fontId="2"/>
  </si>
  <si>
    <t>小計</t>
    <rPh sb="0" eb="2">
      <t>ショウケイ</t>
    </rPh>
    <phoneticPr fontId="2"/>
  </si>
  <si>
    <t>担　当：渡辺智惠</t>
    <rPh sb="0" eb="1">
      <t>タン</t>
    </rPh>
    <rPh sb="2" eb="3">
      <t>トウ</t>
    </rPh>
    <rPh sb="4" eb="6">
      <t>ワタナベ</t>
    </rPh>
    <rPh sb="6" eb="8">
      <t>チエ</t>
    </rPh>
    <phoneticPr fontId="2"/>
  </si>
  <si>
    <t>代引手数料　　　(税別\3,000未満）</t>
    <rPh sb="9" eb="11">
      <t>ゼイベツ</t>
    </rPh>
    <phoneticPr fontId="2"/>
  </si>
  <si>
    <t>マザーポット14</t>
    <phoneticPr fontId="2"/>
  </si>
  <si>
    <t>マザーポット26</t>
    <phoneticPr fontId="2"/>
  </si>
  <si>
    <t>お届け先　：　〒</t>
    <rPh sb="1" eb="2">
      <t>トド</t>
    </rPh>
    <rPh sb="3" eb="4">
      <t>サキ</t>
    </rPh>
    <phoneticPr fontId="2"/>
  </si>
  <si>
    <t>お 名 前　：　</t>
    <rPh sb="2" eb="3">
      <t>ナ</t>
    </rPh>
    <rPh sb="4" eb="5">
      <t>マエ</t>
    </rPh>
    <phoneticPr fontId="2"/>
  </si>
  <si>
    <t>電話番号 ：　</t>
    <rPh sb="0" eb="2">
      <t>デンワ</t>
    </rPh>
    <rPh sb="2" eb="4">
      <t>バンゴウ</t>
    </rPh>
    <phoneticPr fontId="2"/>
  </si>
  <si>
    <t>ご　注　文　書</t>
    <rPh sb="2" eb="3">
      <t>チュウ</t>
    </rPh>
    <rPh sb="4" eb="5">
      <t>ブン</t>
    </rPh>
    <rPh sb="6" eb="7">
      <t>ショ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</si>
  <si>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2"/>
  </si>
  <si>
    <t xml:space="preserve">    名　 称　/　品　番</t>
    <rPh sb="11" eb="12">
      <t>ヒン</t>
    </rPh>
    <rPh sb="13" eb="14">
      <t>バン</t>
    </rPh>
    <phoneticPr fontId="2"/>
  </si>
  <si>
    <t xml:space="preserve"> ご注文者：             　　　　　　　　           　様</t>
    <rPh sb="2" eb="5">
      <t>チュウモンシャ</t>
    </rPh>
    <rPh sb="39" eb="40">
      <t>サマ</t>
    </rPh>
    <phoneticPr fontId="2"/>
  </si>
  <si>
    <t>振込手数料　 お客様ご負担でお願いします。</t>
    <rPh sb="0" eb="2">
      <t>フリコミ</t>
    </rPh>
    <rPh sb="2" eb="5">
      <t>テスウリョウ</t>
    </rPh>
    <rPh sb="8" eb="10">
      <t>キャクサマ</t>
    </rPh>
    <rPh sb="11" eb="13">
      <t>フタン</t>
    </rPh>
    <rPh sb="15" eb="16">
      <t>ネガ</t>
    </rPh>
    <phoneticPr fontId="2"/>
  </si>
  <si>
    <t>送　料　　(税別￥10,000未満）　</t>
    <rPh sb="0" eb="1">
      <t>ソウ</t>
    </rPh>
    <rPh sb="2" eb="3">
      <t>リョウ</t>
    </rPh>
    <rPh sb="6" eb="8">
      <t>ゼイベツ</t>
    </rPh>
    <rPh sb="15" eb="17">
      <t>ミマン</t>
    </rPh>
    <phoneticPr fontId="2"/>
  </si>
  <si>
    <t>※ご入金確認後の発送となります。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</si>
</sst>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¥&quot;#,##0;&quot;¥&quot;\-#,##0"/>
    <numFmt numFmtId="6" formatCode="&quot;¥&quot;#,##0;[Red]&quot;¥&quot;\-#,##0"/>
    <numFmt numFmtId="176" formatCode="[$-411]g/&quot;標&quot;&quot;準&quot;"/>
    <numFmt numFmtId="177" formatCode="#,###"/>
    <numFmt numFmtId="178" formatCode="#,###.0&quot;㎡&quot;"/>
    <numFmt numFmtId="179" formatCode="#,###&quot;式&quot;"/>
    <numFmt numFmtId="180" formatCode="#,###&quot;本&quot;"/>
    <numFmt numFmtId="181" formatCode="#,###.0&quot;m&quot;"/>
    <numFmt numFmtId="182" formatCode="#,###.#&quot;Ф&quot;"/>
    <numFmt numFmtId="183" formatCode="&quot;¥&quot;#,##0&quot;追加）&quot;"/>
    <numFmt numFmtId="184" formatCode="#,##0&quot;ｍ迄&quot;"/>
    <numFmt numFmtId="185" formatCode="#,##0.0&quot;号&quot;"/>
    <numFmt numFmtId="186" formatCode="#,###&quot;/人&quot;"/>
    <numFmt numFmtId="187" formatCode="#,###&quot;枚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System"/>
      <charset val="128"/>
    </font>
    <font>
      <sz val="11"/>
      <color indexed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u/>
      <sz val="9"/>
      <name val="HGSｺﾞｼｯｸM"/>
      <family val="3"/>
      <charset val="128"/>
    </font>
    <font>
      <b/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6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2" fillId="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71">
    <xf numFmtId="0" fontId="0" fillId="0" borderId="0" xfId="0">
      <alignment vertical="center"/>
    </xf>
    <xf numFmtId="38" fontId="8" fillId="0" borderId="0" xfId="36" applyFont="1" applyAlignment="1"/>
    <xf numFmtId="38" fontId="3" fillId="0" borderId="10" xfId="36" applyFont="1" applyFill="1" applyBorder="1" applyAlignment="1"/>
    <xf numFmtId="38" fontId="3" fillId="0" borderId="0" xfId="36" applyFont="1" applyFill="1" applyBorder="1" applyAlignment="1"/>
    <xf numFmtId="0" fontId="8" fillId="0" borderId="0" xfId="91" applyFont="1"/>
    <xf numFmtId="0" fontId="3" fillId="0" borderId="0" xfId="91" applyFont="1"/>
    <xf numFmtId="0" fontId="1" fillId="0" borderId="0" xfId="91"/>
    <xf numFmtId="5" fontId="13" fillId="0" borderId="0" xfId="91" applyNumberFormat="1" applyFont="1" applyAlignment="1" applyProtection="1">
      <alignment horizontal="right"/>
      <protection locked="0"/>
    </xf>
    <xf numFmtId="5" fontId="16" fillId="0" borderId="0" xfId="91" applyNumberFormat="1" applyFont="1" applyAlignment="1" applyProtection="1">
      <alignment horizontal="right"/>
      <protection locked="0"/>
    </xf>
    <xf numFmtId="0" fontId="9" fillId="0" borderId="0" xfId="91" applyFont="1"/>
    <xf numFmtId="176" fontId="7" fillId="0" borderId="14" xfId="91" applyNumberFormat="1" applyFont="1" applyBorder="1" applyAlignment="1" applyProtection="1">
      <alignment horizontal="center"/>
      <protection locked="0"/>
    </xf>
    <xf numFmtId="176" fontId="7" fillId="0" borderId="15" xfId="91" applyNumberFormat="1" applyFont="1" applyBorder="1" applyAlignment="1" applyProtection="1">
      <alignment horizontal="center"/>
      <protection locked="0"/>
    </xf>
    <xf numFmtId="0" fontId="3" fillId="0" borderId="16" xfId="90" applyFont="1" applyBorder="1" applyAlignment="1">
      <alignment vertical="center"/>
    </xf>
    <xf numFmtId="0" fontId="7" fillId="0" borderId="17" xfId="90" applyFont="1" applyBorder="1" applyAlignment="1">
      <alignment vertical="center"/>
    </xf>
    <xf numFmtId="179" fontId="3" fillId="0" borderId="18" xfId="89" applyNumberFormat="1" applyFont="1" applyBorder="1" applyAlignment="1" applyProtection="1">
      <alignment vertical="center"/>
      <protection locked="0"/>
    </xf>
    <xf numFmtId="6" fontId="3" fillId="0" borderId="19" xfId="46" applyFont="1" applyFill="1" applyBorder="1" applyAlignment="1" applyProtection="1">
      <alignment horizontal="right" vertical="center" wrapText="1"/>
      <protection locked="0"/>
    </xf>
    <xf numFmtId="185" fontId="8" fillId="0" borderId="17" xfId="90" applyNumberFormat="1" applyFont="1" applyBorder="1" applyAlignment="1" applyProtection="1">
      <alignment vertical="center"/>
      <protection locked="0"/>
    </xf>
    <xf numFmtId="182" fontId="3" fillId="0" borderId="18" xfId="91" applyNumberFormat="1" applyFont="1" applyBorder="1" applyAlignment="1" applyProtection="1">
      <alignment horizontal="right"/>
      <protection locked="0"/>
    </xf>
    <xf numFmtId="177" fontId="9" fillId="0" borderId="22" xfId="89" applyNumberFormat="1" applyFont="1" applyBorder="1" applyProtection="1">
      <protection locked="0"/>
    </xf>
    <xf numFmtId="0" fontId="9" fillId="0" borderId="0" xfId="92" applyFont="1"/>
    <xf numFmtId="177" fontId="9" fillId="0" borderId="24" xfId="89" applyNumberFormat="1" applyFont="1" applyBorder="1" applyProtection="1">
      <protection locked="0"/>
    </xf>
    <xf numFmtId="176" fontId="9" fillId="0" borderId="25" xfId="91" applyNumberFormat="1" applyFont="1" applyBorder="1" applyAlignment="1" applyProtection="1">
      <alignment horizontal="center"/>
      <protection locked="0"/>
    </xf>
    <xf numFmtId="0" fontId="3" fillId="0" borderId="0" xfId="91" applyFont="1" applyAlignment="1">
      <alignment horizontal="right" vertical="center"/>
    </xf>
    <xf numFmtId="184" fontId="3" fillId="0" borderId="0" xfId="46" applyNumberFormat="1" applyFont="1" applyFill="1" applyBorder="1" applyAlignment="1">
      <alignment horizontal="center" vertical="center"/>
    </xf>
    <xf numFmtId="6" fontId="3" fillId="0" borderId="0" xfId="46" applyFont="1" applyFill="1" applyBorder="1" applyAlignment="1">
      <alignment horizontal="right" vertical="center"/>
    </xf>
    <xf numFmtId="0" fontId="9" fillId="0" borderId="0" xfId="91" applyFont="1" applyAlignment="1">
      <alignment horizontal="left" vertical="center"/>
    </xf>
    <xf numFmtId="183" fontId="3" fillId="0" borderId="0" xfId="46" applyNumberFormat="1" applyFont="1" applyFill="1" applyBorder="1" applyAlignment="1" applyProtection="1">
      <alignment horizontal="left" vertical="center"/>
      <protection locked="0"/>
    </xf>
    <xf numFmtId="0" fontId="5" fillId="0" borderId="0" xfId="91" applyFont="1" applyAlignment="1">
      <alignment vertical="center"/>
    </xf>
    <xf numFmtId="176" fontId="8" fillId="0" borderId="0" xfId="91" applyNumberFormat="1" applyFont="1" applyAlignment="1" applyProtection="1">
      <alignment horizontal="center"/>
      <protection locked="0"/>
    </xf>
    <xf numFmtId="176" fontId="3" fillId="0" borderId="0" xfId="91" applyNumberFormat="1" applyFont="1" applyAlignment="1" applyProtection="1">
      <alignment horizontal="right"/>
      <protection locked="0"/>
    </xf>
    <xf numFmtId="177" fontId="3" fillId="0" borderId="0" xfId="91" applyNumberFormat="1" applyFont="1" applyProtection="1">
      <protection locked="0"/>
    </xf>
    <xf numFmtId="0" fontId="1" fillId="0" borderId="0" xfId="91" applyAlignment="1">
      <alignment vertical="center"/>
    </xf>
    <xf numFmtId="0" fontId="6" fillId="0" borderId="16" xfId="90" applyFont="1" applyBorder="1" applyAlignment="1">
      <alignment vertical="center"/>
    </xf>
    <xf numFmtId="176" fontId="14" fillId="0" borderId="26" xfId="91" applyNumberFormat="1" applyFont="1" applyBorder="1" applyAlignment="1" applyProtection="1">
      <alignment horizontal="center"/>
      <protection locked="0"/>
    </xf>
    <xf numFmtId="1" fontId="3" fillId="0" borderId="27" xfId="91" applyNumberFormat="1" applyFont="1" applyBorder="1"/>
    <xf numFmtId="38" fontId="14" fillId="0" borderId="28" xfId="36" applyFont="1" applyBorder="1" applyAlignment="1" applyProtection="1">
      <alignment horizontal="center"/>
      <protection locked="0"/>
    </xf>
    <xf numFmtId="38" fontId="3" fillId="0" borderId="20" xfId="36" applyFont="1" applyFill="1" applyBorder="1" applyAlignment="1" applyProtection="1">
      <protection locked="0"/>
    </xf>
    <xf numFmtId="38" fontId="3" fillId="0" borderId="24" xfId="36" applyFont="1" applyFill="1" applyBorder="1" applyAlignment="1" applyProtection="1">
      <protection locked="0"/>
    </xf>
    <xf numFmtId="38" fontId="3" fillId="0" borderId="29" xfId="36" applyFont="1" applyFill="1" applyBorder="1" applyAlignment="1" applyProtection="1">
      <protection locked="0"/>
    </xf>
    <xf numFmtId="38" fontId="3" fillId="0" borderId="30" xfId="36" applyFont="1" applyFill="1" applyBorder="1" applyAlignment="1" applyProtection="1">
      <protection locked="0"/>
    </xf>
    <xf numFmtId="38" fontId="3" fillId="0" borderId="31" xfId="36" applyFont="1" applyFill="1" applyBorder="1" applyAlignment="1" applyProtection="1">
      <protection locked="0"/>
    </xf>
    <xf numFmtId="38" fontId="3" fillId="0" borderId="22" xfId="36" applyFont="1" applyFill="1" applyBorder="1" applyAlignment="1" applyProtection="1">
      <protection locked="0"/>
    </xf>
    <xf numFmtId="0" fontId="9" fillId="0" borderId="0" xfId="91" applyFont="1" applyAlignment="1">
      <alignment horizontal="center"/>
    </xf>
    <xf numFmtId="0" fontId="3" fillId="0" borderId="0" xfId="91" applyFont="1" applyAlignment="1">
      <alignment horizontal="center"/>
    </xf>
    <xf numFmtId="0" fontId="8" fillId="0" borderId="0" xfId="91" applyFont="1" applyAlignment="1">
      <alignment vertical="top"/>
    </xf>
    <xf numFmtId="0" fontId="7" fillId="0" borderId="35" xfId="90" applyFont="1" applyBorder="1" applyAlignment="1">
      <alignment vertical="center"/>
    </xf>
    <xf numFmtId="38" fontId="3" fillId="0" borderId="37" xfId="36" applyFont="1" applyFill="1" applyBorder="1" applyAlignment="1" applyProtection="1">
      <protection locked="0"/>
    </xf>
    <xf numFmtId="0" fontId="7" fillId="0" borderId="33" xfId="90" applyFont="1" applyBorder="1" applyAlignment="1">
      <alignment vertical="center"/>
    </xf>
    <xf numFmtId="182" fontId="3" fillId="0" borderId="36" xfId="91" applyNumberFormat="1" applyFont="1" applyBorder="1" applyAlignment="1" applyProtection="1">
      <alignment horizontal="right"/>
      <protection locked="0"/>
    </xf>
    <xf numFmtId="6" fontId="3" fillId="0" borderId="38" xfId="46" applyFont="1" applyFill="1" applyBorder="1" applyAlignment="1" applyProtection="1">
      <alignment horizontal="right" vertical="center" wrapText="1"/>
      <protection locked="0"/>
    </xf>
    <xf numFmtId="0" fontId="34" fillId="0" borderId="0" xfId="91" applyFont="1"/>
    <xf numFmtId="38" fontId="3" fillId="0" borderId="39" xfId="36" applyFont="1" applyFill="1" applyBorder="1" applyAlignment="1" applyProtection="1">
      <protection locked="0"/>
    </xf>
    <xf numFmtId="0" fontId="6" fillId="0" borderId="40" xfId="90" applyFont="1" applyBorder="1" applyAlignment="1">
      <alignment vertical="center"/>
    </xf>
    <xf numFmtId="6" fontId="3" fillId="0" borderId="36" xfId="46" applyFont="1" applyFill="1" applyBorder="1" applyAlignment="1" applyProtection="1">
      <alignment horizontal="right" vertical="center" wrapText="1"/>
      <protection locked="0"/>
    </xf>
    <xf numFmtId="0" fontId="13" fillId="0" borderId="0" xfId="91" applyFont="1" applyAlignment="1">
      <alignment vertical="center"/>
    </xf>
    <xf numFmtId="176" fontId="7" fillId="0" borderId="28" xfId="91" applyNumberFormat="1" applyFont="1" applyBorder="1" applyAlignment="1" applyProtection="1">
      <alignment horizontal="center"/>
      <protection locked="0"/>
    </xf>
    <xf numFmtId="0" fontId="6" fillId="0" borderId="42" xfId="90" applyFont="1" applyBorder="1" applyAlignment="1">
      <alignment vertical="center"/>
    </xf>
    <xf numFmtId="185" fontId="8" fillId="0" borderId="43" xfId="90" applyNumberFormat="1" applyFont="1" applyBorder="1" applyAlignment="1" applyProtection="1">
      <alignment vertical="center"/>
      <protection locked="0"/>
    </xf>
    <xf numFmtId="182" fontId="3" fillId="0" borderId="44" xfId="91" applyNumberFormat="1" applyFont="1" applyBorder="1" applyAlignment="1" applyProtection="1">
      <alignment horizontal="right"/>
      <protection locked="0"/>
    </xf>
    <xf numFmtId="38" fontId="3" fillId="0" borderId="46" xfId="36" applyFont="1" applyFill="1" applyBorder="1" applyAlignment="1" applyProtection="1">
      <protection locked="0"/>
    </xf>
    <xf numFmtId="5" fontId="36" fillId="0" borderId="47" xfId="91" applyNumberFormat="1" applyFont="1" applyBorder="1" applyProtection="1">
      <protection locked="0"/>
    </xf>
    <xf numFmtId="176" fontId="4" fillId="0" borderId="0" xfId="91" applyNumberFormat="1" applyFont="1" applyProtection="1">
      <protection locked="0"/>
    </xf>
    <xf numFmtId="176" fontId="4" fillId="0" borderId="0" xfId="91" applyNumberFormat="1" applyFont="1" applyAlignment="1" applyProtection="1">
      <alignment vertical="center"/>
      <protection locked="0"/>
    </xf>
    <xf numFmtId="0" fontId="4" fillId="0" borderId="0" xfId="91" applyFont="1" applyAlignment="1">
      <alignment vertical="center"/>
    </xf>
    <xf numFmtId="0" fontId="4" fillId="0" borderId="0" xfId="91" applyFont="1" applyAlignment="1">
      <alignment horizontal="right" vertical="center"/>
    </xf>
    <xf numFmtId="0" fontId="6" fillId="0" borderId="21" xfId="90" applyFont="1" applyBorder="1" applyAlignment="1">
      <alignment vertical="center"/>
    </xf>
    <xf numFmtId="185" fontId="8" fillId="0" borderId="49" xfId="90" applyNumberFormat="1" applyFont="1" applyBorder="1" applyAlignment="1" applyProtection="1">
      <alignment vertical="center"/>
      <protection locked="0"/>
    </xf>
    <xf numFmtId="181" fontId="9" fillId="0" borderId="34" xfId="89" applyNumberFormat="1" applyFont="1" applyBorder="1" applyAlignment="1" applyProtection="1">
      <alignment vertical="center"/>
      <protection locked="0"/>
    </xf>
    <xf numFmtId="0" fontId="9" fillId="0" borderId="50" xfId="90" applyFont="1" applyBorder="1" applyAlignment="1">
      <alignment vertical="center"/>
    </xf>
    <xf numFmtId="38" fontId="3" fillId="0" borderId="18" xfId="36" applyFont="1" applyFill="1" applyBorder="1" applyAlignment="1" applyProtection="1">
      <protection locked="0"/>
    </xf>
    <xf numFmtId="6" fontId="3" fillId="0" borderId="19" xfId="46" applyFont="1" applyFill="1" applyBorder="1" applyAlignment="1" applyProtection="1">
      <alignment horizontal="right" wrapText="1"/>
      <protection locked="0"/>
    </xf>
    <xf numFmtId="1" fontId="3" fillId="0" borderId="18" xfId="89" applyNumberFormat="1" applyFont="1" applyBorder="1" applyProtection="1">
      <protection locked="0"/>
    </xf>
    <xf numFmtId="6" fontId="3" fillId="0" borderId="19" xfId="46" applyFont="1" applyFill="1" applyBorder="1" applyAlignment="1">
      <alignment horizontal="right"/>
    </xf>
    <xf numFmtId="6" fontId="3" fillId="0" borderId="51" xfId="46" applyFont="1" applyFill="1" applyBorder="1" applyAlignment="1">
      <alignment horizontal="right"/>
    </xf>
    <xf numFmtId="1" fontId="3" fillId="0" borderId="11" xfId="89" applyNumberFormat="1" applyFont="1" applyBorder="1" applyProtection="1">
      <protection locked="0"/>
    </xf>
    <xf numFmtId="187" fontId="3" fillId="0" borderId="18" xfId="89" applyNumberFormat="1" applyFont="1" applyBorder="1" applyProtection="1">
      <protection locked="0"/>
    </xf>
    <xf numFmtId="6" fontId="35" fillId="0" borderId="19" xfId="46" applyFont="1" applyFill="1" applyBorder="1" applyAlignment="1" applyProtection="1">
      <alignment horizontal="right" wrapText="1"/>
      <protection locked="0"/>
    </xf>
    <xf numFmtId="181" fontId="3" fillId="0" borderId="18" xfId="89" applyNumberFormat="1" applyFont="1" applyBorder="1" applyProtection="1">
      <protection locked="0"/>
    </xf>
    <xf numFmtId="181" fontId="3" fillId="0" borderId="11" xfId="91" applyNumberFormat="1" applyFont="1" applyBorder="1" applyAlignment="1" applyProtection="1">
      <alignment horizontal="right"/>
      <protection locked="0"/>
    </xf>
    <xf numFmtId="6" fontId="3" fillId="0" borderId="51" xfId="46" applyFont="1" applyFill="1" applyBorder="1" applyAlignment="1" applyProtection="1">
      <alignment horizontal="right" wrapText="1"/>
      <protection locked="0"/>
    </xf>
    <xf numFmtId="6" fontId="35" fillId="0" borderId="51" xfId="46" applyFont="1" applyFill="1" applyBorder="1" applyAlignment="1" applyProtection="1">
      <alignment horizontal="right" wrapText="1"/>
      <protection locked="0"/>
    </xf>
    <xf numFmtId="180" fontId="3" fillId="0" borderId="11" xfId="36" applyNumberFormat="1" applyFont="1" applyFill="1" applyBorder="1" applyAlignment="1" applyProtection="1">
      <protection locked="0"/>
    </xf>
    <xf numFmtId="180" fontId="3" fillId="0" borderId="44" xfId="36" applyNumberFormat="1" applyFont="1" applyFill="1" applyBorder="1" applyAlignment="1" applyProtection="1">
      <protection locked="0"/>
    </xf>
    <xf numFmtId="186" fontId="3" fillId="0" borderId="18" xfId="28" applyNumberFormat="1" applyFont="1" applyFill="1" applyBorder="1" applyAlignment="1" applyProtection="1">
      <alignment horizontal="center" wrapText="1"/>
      <protection locked="0"/>
    </xf>
    <xf numFmtId="186" fontId="3" fillId="0" borderId="11" xfId="28" applyNumberFormat="1" applyFont="1" applyFill="1" applyBorder="1" applyAlignment="1" applyProtection="1">
      <alignment horizontal="center" wrapText="1"/>
      <protection locked="0"/>
    </xf>
    <xf numFmtId="182" fontId="3" fillId="0" borderId="17" xfId="91" applyNumberFormat="1" applyFont="1" applyBorder="1" applyAlignment="1" applyProtection="1">
      <alignment horizontal="right"/>
      <protection locked="0"/>
    </xf>
    <xf numFmtId="9" fontId="35" fillId="0" borderId="18" xfId="28" applyFont="1" applyFill="1" applyBorder="1" applyAlignment="1" applyProtection="1">
      <alignment horizontal="center" wrapText="1"/>
      <protection locked="0"/>
    </xf>
    <xf numFmtId="177" fontId="3" fillId="0" borderId="46" xfId="89" applyNumberFormat="1" applyFont="1" applyBorder="1" applyProtection="1">
      <protection locked="0"/>
    </xf>
    <xf numFmtId="177" fontId="3" fillId="0" borderId="22" xfId="89" applyNumberFormat="1" applyFont="1" applyBorder="1" applyProtection="1">
      <protection locked="0"/>
    </xf>
    <xf numFmtId="177" fontId="3" fillId="0" borderId="24" xfId="89" applyNumberFormat="1" applyFont="1" applyBorder="1" applyProtection="1">
      <protection locked="0"/>
    </xf>
    <xf numFmtId="182" fontId="3" fillId="0" borderId="48" xfId="91" applyNumberFormat="1" applyFont="1" applyBorder="1" applyAlignment="1" applyProtection="1">
      <alignment horizontal="right"/>
      <protection locked="0"/>
    </xf>
    <xf numFmtId="0" fontId="7" fillId="0" borderId="52" xfId="91" applyFont="1" applyBorder="1" applyAlignment="1" applyProtection="1">
      <alignment horizontal="center"/>
      <protection locked="0"/>
    </xf>
    <xf numFmtId="0" fontId="7" fillId="0" borderId="21" xfId="91" applyFont="1" applyBorder="1" applyAlignment="1" applyProtection="1">
      <alignment horizontal="center"/>
      <protection locked="0"/>
    </xf>
    <xf numFmtId="0" fontId="7" fillId="0" borderId="42" xfId="91" applyFont="1" applyBorder="1" applyAlignment="1" applyProtection="1">
      <alignment horizontal="center"/>
      <protection locked="0"/>
    </xf>
    <xf numFmtId="0" fontId="7" fillId="0" borderId="32" xfId="91" applyFont="1" applyBorder="1" applyAlignment="1" applyProtection="1">
      <alignment horizontal="center"/>
      <protection locked="0"/>
    </xf>
    <xf numFmtId="176" fontId="3" fillId="0" borderId="25" xfId="91" applyNumberFormat="1" applyFont="1" applyBorder="1" applyAlignment="1" applyProtection="1">
      <alignment horizontal="center"/>
      <protection locked="0"/>
    </xf>
    <xf numFmtId="0" fontId="7" fillId="0" borderId="63" xfId="90" applyFont="1" applyBorder="1" applyAlignment="1" applyProtection="1">
      <alignment vertical="center" textRotation="255"/>
      <protection locked="0"/>
    </xf>
    <xf numFmtId="0" fontId="7" fillId="0" borderId="45" xfId="90" applyFont="1" applyBorder="1" applyAlignment="1" applyProtection="1">
      <alignment vertical="center" textRotation="255"/>
      <protection locked="0"/>
    </xf>
    <xf numFmtId="0" fontId="6" fillId="0" borderId="64" xfId="90" applyFont="1" applyBorder="1" applyAlignment="1">
      <alignment vertical="center"/>
    </xf>
    <xf numFmtId="6" fontId="3" fillId="0" borderId="48" xfId="46" applyFont="1" applyFill="1" applyBorder="1" applyAlignment="1"/>
    <xf numFmtId="1" fontId="3" fillId="0" borderId="48" xfId="89" applyNumberFormat="1" applyFont="1" applyBorder="1" applyProtection="1">
      <protection locked="0"/>
    </xf>
    <xf numFmtId="38" fontId="3" fillId="0" borderId="62" xfId="36" applyFont="1" applyFill="1" applyBorder="1" applyAlignment="1" applyProtection="1">
      <protection locked="0"/>
    </xf>
    <xf numFmtId="38" fontId="3" fillId="0" borderId="65" xfId="36" applyFont="1" applyFill="1" applyBorder="1" applyAlignment="1" applyProtection="1">
      <protection locked="0"/>
    </xf>
    <xf numFmtId="0" fontId="6" fillId="0" borderId="13" xfId="90" applyFont="1" applyBorder="1" applyAlignment="1">
      <alignment vertical="center"/>
    </xf>
    <xf numFmtId="0" fontId="9" fillId="0" borderId="58" xfId="90" applyFont="1" applyBorder="1" applyAlignment="1">
      <alignment vertical="center"/>
    </xf>
    <xf numFmtId="182" fontId="3" fillId="0" borderId="26" xfId="91" applyNumberFormat="1" applyFont="1" applyBorder="1" applyAlignment="1" applyProtection="1">
      <alignment horizontal="right"/>
      <protection locked="0"/>
    </xf>
    <xf numFmtId="6" fontId="3" fillId="0" borderId="26" xfId="46" applyFont="1" applyFill="1" applyBorder="1" applyAlignment="1"/>
    <xf numFmtId="1" fontId="3" fillId="0" borderId="26" xfId="89" applyNumberFormat="1" applyFont="1" applyBorder="1" applyProtection="1">
      <protection locked="0"/>
    </xf>
    <xf numFmtId="38" fontId="3" fillId="0" borderId="66" xfId="36" applyFont="1" applyFill="1" applyBorder="1" applyAlignment="1" applyProtection="1">
      <protection locked="0"/>
    </xf>
    <xf numFmtId="38" fontId="3" fillId="0" borderId="15" xfId="36" applyFont="1" applyFill="1" applyBorder="1" applyAlignment="1" applyProtection="1">
      <protection locked="0"/>
    </xf>
    <xf numFmtId="0" fontId="7" fillId="0" borderId="53" xfId="91" applyFont="1" applyBorder="1" applyAlignment="1" applyProtection="1">
      <alignment horizontal="center"/>
      <protection locked="0"/>
    </xf>
    <xf numFmtId="0" fontId="7" fillId="0" borderId="67" xfId="91" applyFont="1" applyBorder="1" applyAlignment="1" applyProtection="1">
      <alignment horizontal="center"/>
      <protection locked="0"/>
    </xf>
    <xf numFmtId="0" fontId="5" fillId="0" borderId="0" xfId="80" applyFont="1" applyAlignment="1">
      <alignment horizontal="center" vertical="center"/>
    </xf>
    <xf numFmtId="5" fontId="10" fillId="0" borderId="0" xfId="91" applyNumberFormat="1" applyFont="1" applyAlignment="1" applyProtection="1">
      <alignment horizontal="center" vertical="center"/>
      <protection locked="0"/>
    </xf>
    <xf numFmtId="0" fontId="6" fillId="0" borderId="47" xfId="91" applyFont="1" applyBorder="1"/>
    <xf numFmtId="5" fontId="17" fillId="0" borderId="47" xfId="91" applyNumberFormat="1" applyFont="1" applyBorder="1" applyAlignment="1" applyProtection="1">
      <alignment horizontal="right"/>
      <protection locked="0"/>
    </xf>
    <xf numFmtId="5" fontId="33" fillId="0" borderId="47" xfId="91" applyNumberFormat="1" applyFont="1" applyBorder="1" applyProtection="1">
      <protection locked="0"/>
    </xf>
    <xf numFmtId="177" fontId="38" fillId="0" borderId="0" xfId="0" applyNumberFormat="1" applyFont="1" applyAlignment="1" applyProtection="1">
      <alignment horizontal="right"/>
      <protection locked="0"/>
    </xf>
    <xf numFmtId="178" fontId="3" fillId="0" borderId="47" xfId="91" applyNumberFormat="1" applyFont="1" applyBorder="1" applyAlignment="1">
      <alignment vertical="center"/>
    </xf>
    <xf numFmtId="0" fontId="8" fillId="0" borderId="47" xfId="91" applyFont="1" applyBorder="1"/>
    <xf numFmtId="0" fontId="3" fillId="0" borderId="47" xfId="91" applyFont="1" applyBorder="1"/>
    <xf numFmtId="176" fontId="7" fillId="0" borderId="54" xfId="80" applyNumberFormat="1" applyFont="1" applyBorder="1" applyAlignment="1">
      <alignment horizontal="center" vertical="center"/>
    </xf>
    <xf numFmtId="0" fontId="7" fillId="0" borderId="55" xfId="80" applyFont="1" applyBorder="1" applyAlignment="1">
      <alignment horizontal="center" vertical="center"/>
    </xf>
    <xf numFmtId="0" fontId="3" fillId="0" borderId="52" xfId="91" applyFont="1" applyBorder="1" applyAlignment="1">
      <alignment vertical="center"/>
    </xf>
    <xf numFmtId="0" fontId="3" fillId="0" borderId="54" xfId="91" applyFont="1" applyBorder="1" applyAlignment="1">
      <alignment vertical="center"/>
    </xf>
    <xf numFmtId="0" fontId="3" fillId="0" borderId="16" xfId="91" applyFont="1" applyBorder="1" applyAlignment="1">
      <alignment vertical="center"/>
    </xf>
    <xf numFmtId="0" fontId="3" fillId="0" borderId="60" xfId="91" applyFont="1" applyBorder="1" applyAlignment="1">
      <alignment vertical="center"/>
    </xf>
    <xf numFmtId="176" fontId="7" fillId="0" borderId="60" xfId="80" applyNumberFormat="1" applyFont="1" applyBorder="1" applyAlignment="1">
      <alignment horizontal="center" vertical="center"/>
    </xf>
    <xf numFmtId="0" fontId="7" fillId="0" borderId="79" xfId="80" applyFont="1" applyBorder="1" applyAlignment="1">
      <alignment horizontal="center" vertical="center"/>
    </xf>
    <xf numFmtId="0" fontId="3" fillId="0" borderId="80" xfId="91" applyFont="1" applyBorder="1" applyAlignment="1">
      <alignment vertical="center"/>
    </xf>
    <xf numFmtId="0" fontId="3" fillId="0" borderId="81" xfId="91" applyFont="1" applyBorder="1" applyAlignment="1">
      <alignment vertical="center"/>
    </xf>
    <xf numFmtId="176" fontId="7" fillId="0" borderId="81" xfId="80" applyNumberFormat="1" applyFont="1" applyBorder="1" applyAlignment="1">
      <alignment horizontal="center" vertical="center"/>
    </xf>
    <xf numFmtId="0" fontId="7" fillId="0" borderId="82" xfId="80" applyFont="1" applyBorder="1" applyAlignment="1">
      <alignment horizontal="center" vertical="center"/>
    </xf>
    <xf numFmtId="0" fontId="3" fillId="0" borderId="40" xfId="91" applyFont="1" applyBorder="1" applyAlignment="1">
      <alignment vertical="center"/>
    </xf>
    <xf numFmtId="0" fontId="3" fillId="0" borderId="23" xfId="91" applyFont="1" applyBorder="1" applyAlignment="1">
      <alignment vertical="center"/>
    </xf>
    <xf numFmtId="176" fontId="7" fillId="0" borderId="23" xfId="80" applyNumberFormat="1" applyFont="1" applyBorder="1" applyAlignment="1">
      <alignment horizontal="center" vertical="center"/>
    </xf>
    <xf numFmtId="0" fontId="7" fillId="0" borderId="83" xfId="80" applyFont="1" applyBorder="1" applyAlignment="1">
      <alignment horizontal="center" vertical="center"/>
    </xf>
    <xf numFmtId="177" fontId="6" fillId="0" borderId="31" xfId="89" applyNumberFormat="1" applyFont="1" applyBorder="1" applyProtection="1">
      <protection locked="0"/>
    </xf>
    <xf numFmtId="177" fontId="3" fillId="0" borderId="22" xfId="0" applyNumberFormat="1" applyFont="1" applyBorder="1" applyAlignment="1" applyProtection="1">
      <protection locked="0"/>
    </xf>
    <xf numFmtId="177" fontId="3" fillId="0" borderId="78" xfId="89" applyNumberFormat="1" applyFont="1" applyBorder="1" applyProtection="1">
      <protection locked="0"/>
    </xf>
    <xf numFmtId="177" fontId="3" fillId="0" borderId="71" xfId="0" applyNumberFormat="1" applyFont="1" applyBorder="1" applyAlignment="1" applyProtection="1">
      <protection locked="0"/>
    </xf>
    <xf numFmtId="0" fontId="13" fillId="0" borderId="0" xfId="91" applyFont="1" applyAlignment="1">
      <alignment horizontal="left" vertical="center"/>
    </xf>
    <xf numFmtId="176" fontId="7" fillId="0" borderId="13" xfId="91" applyNumberFormat="1" applyFont="1" applyBorder="1" applyAlignment="1" applyProtection="1">
      <alignment horizontal="center"/>
      <protection locked="0"/>
    </xf>
    <xf numFmtId="0" fontId="13" fillId="0" borderId="0" xfId="91" applyFont="1"/>
    <xf numFmtId="176" fontId="5" fillId="0" borderId="0" xfId="91" applyNumberFormat="1" applyFont="1" applyAlignment="1" applyProtection="1">
      <alignment horizontal="center"/>
      <protection locked="0"/>
    </xf>
    <xf numFmtId="176" fontId="7" fillId="0" borderId="13" xfId="91" applyNumberFormat="1" applyFont="1" applyBorder="1" applyAlignment="1" applyProtection="1">
      <alignment horizontal="center"/>
      <protection locked="0"/>
    </xf>
    <xf numFmtId="176" fontId="7" fillId="0" borderId="58" xfId="91" applyNumberFormat="1" applyFont="1" applyBorder="1" applyAlignment="1" applyProtection="1">
      <alignment horizontal="center"/>
      <protection locked="0"/>
    </xf>
    <xf numFmtId="176" fontId="3" fillId="0" borderId="41" xfId="91" applyNumberFormat="1" applyFont="1" applyBorder="1" applyAlignment="1" applyProtection="1">
      <alignment horizontal="center"/>
      <protection locked="0"/>
    </xf>
    <xf numFmtId="176" fontId="3" fillId="0" borderId="56" xfId="91" applyNumberFormat="1" applyFont="1" applyBorder="1" applyAlignment="1" applyProtection="1">
      <alignment horizontal="center"/>
      <protection locked="0"/>
    </xf>
    <xf numFmtId="176" fontId="3" fillId="0" borderId="57" xfId="91" applyNumberFormat="1" applyFont="1" applyBorder="1" applyAlignment="1" applyProtection="1">
      <alignment horizontal="center"/>
      <protection locked="0"/>
    </xf>
    <xf numFmtId="58" fontId="1" fillId="0" borderId="47" xfId="91" applyNumberFormat="1" applyBorder="1" applyAlignment="1">
      <alignment horizontal="center"/>
    </xf>
    <xf numFmtId="176" fontId="5" fillId="0" borderId="52" xfId="80" applyNumberFormat="1" applyFont="1" applyBorder="1" applyAlignment="1">
      <alignment horizontal="center" vertical="center"/>
    </xf>
    <xf numFmtId="0" fontId="5" fillId="0" borderId="54" xfId="80" applyFont="1" applyBorder="1" applyAlignment="1">
      <alignment horizontal="center" vertical="center"/>
    </xf>
    <xf numFmtId="0" fontId="5" fillId="0" borderId="59" xfId="80" applyFont="1" applyBorder="1" applyAlignment="1">
      <alignment horizontal="center" vertical="center"/>
    </xf>
    <xf numFmtId="0" fontId="5" fillId="0" borderId="12" xfId="80" applyFont="1" applyBorder="1" applyAlignment="1">
      <alignment horizontal="center" vertical="center"/>
    </xf>
    <xf numFmtId="5" fontId="10" fillId="0" borderId="13" xfId="91" applyNumberFormat="1" applyFont="1" applyBorder="1" applyAlignment="1" applyProtection="1">
      <alignment horizontal="center" vertical="center"/>
      <protection locked="0"/>
    </xf>
    <xf numFmtId="5" fontId="10" fillId="0" borderId="59" xfId="91" applyNumberFormat="1" applyFont="1" applyBorder="1" applyAlignment="1" applyProtection="1">
      <alignment horizontal="center" vertical="center"/>
      <protection locked="0"/>
    </xf>
    <xf numFmtId="5" fontId="10" fillId="0" borderId="12" xfId="91" applyNumberFormat="1" applyFont="1" applyBorder="1" applyAlignment="1" applyProtection="1">
      <alignment horizontal="center" vertical="center"/>
      <protection locked="0"/>
    </xf>
    <xf numFmtId="177" fontId="38" fillId="0" borderId="21" xfId="0" applyNumberFormat="1" applyFont="1" applyBorder="1" applyAlignment="1" applyProtection="1">
      <alignment horizontal="right"/>
      <protection locked="0"/>
    </xf>
    <xf numFmtId="177" fontId="38" fillId="0" borderId="61" xfId="0" applyNumberFormat="1" applyFont="1" applyBorder="1" applyAlignment="1" applyProtection="1">
      <alignment horizontal="right"/>
      <protection locked="0"/>
    </xf>
    <xf numFmtId="0" fontId="37" fillId="0" borderId="68" xfId="91" applyFont="1" applyBorder="1" applyAlignment="1">
      <alignment horizontal="center" vertical="center"/>
    </xf>
    <xf numFmtId="0" fontId="37" fillId="0" borderId="69" xfId="91" applyFont="1" applyBorder="1" applyAlignment="1">
      <alignment horizontal="center" vertical="center"/>
    </xf>
    <xf numFmtId="0" fontId="37" fillId="0" borderId="70" xfId="91" applyFont="1" applyBorder="1" applyAlignment="1">
      <alignment horizontal="center" vertical="center"/>
    </xf>
    <xf numFmtId="5" fontId="39" fillId="0" borderId="72" xfId="0" applyNumberFormat="1" applyFont="1" applyBorder="1" applyAlignment="1" applyProtection="1">
      <alignment horizontal="right"/>
      <protection locked="0"/>
    </xf>
    <xf numFmtId="5" fontId="39" fillId="0" borderId="73" xfId="0" applyNumberFormat="1" applyFont="1" applyBorder="1" applyAlignment="1" applyProtection="1">
      <alignment horizontal="right"/>
      <protection locked="0"/>
    </xf>
    <xf numFmtId="177" fontId="38" fillId="0" borderId="74" xfId="0" applyNumberFormat="1" applyFont="1" applyBorder="1" applyAlignment="1" applyProtection="1">
      <alignment horizontal="right"/>
      <protection locked="0"/>
    </xf>
    <xf numFmtId="177" fontId="38" fillId="0" borderId="75" xfId="0" applyNumberFormat="1" applyFont="1" applyBorder="1" applyAlignment="1" applyProtection="1">
      <alignment horizontal="right"/>
      <protection locked="0"/>
    </xf>
    <xf numFmtId="177" fontId="38" fillId="0" borderId="76" xfId="0" applyNumberFormat="1" applyFont="1" applyBorder="1" applyAlignment="1" applyProtection="1">
      <alignment horizontal="right"/>
      <protection locked="0"/>
    </xf>
    <xf numFmtId="177" fontId="38" fillId="0" borderId="77" xfId="0" applyNumberFormat="1" applyFont="1" applyBorder="1" applyAlignment="1" applyProtection="1">
      <alignment horizontal="right"/>
      <protection locked="0"/>
    </xf>
    <xf numFmtId="176" fontId="40" fillId="0" borderId="54" xfId="91" applyNumberFormat="1" applyFont="1" applyBorder="1" applyAlignment="1" applyProtection="1">
      <alignment horizontal="center"/>
      <protection locked="0"/>
    </xf>
    <xf numFmtId="176" fontId="40" fillId="0" borderId="55" xfId="91" applyNumberFormat="1" applyFont="1" applyBorder="1" applyAlignment="1" applyProtection="1">
      <alignment horizontal="center"/>
      <protection locked="0"/>
    </xf>
  </cellXfs>
  <cellStyles count="9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00000000-0005-0000-0000-00001C000000}"/>
    <cellStyle name="パーセント 3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 xr:uid="{00000000-0005-0000-0000-000024000000}"/>
    <cellStyle name="桁区切り 3" xfId="38" xr:uid="{00000000-0005-0000-0000-000025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通貨" xfId="46" builtinId="7"/>
    <cellStyle name="通貨 16 2" xfId="94" xr:uid="{00000000-0005-0000-0000-00002E000000}"/>
    <cellStyle name="通貨 2" xfId="47" xr:uid="{00000000-0005-0000-0000-00002F000000}"/>
    <cellStyle name="通貨 2 2" xfId="48" xr:uid="{00000000-0005-0000-0000-000030000000}"/>
    <cellStyle name="通貨 2 2 2" xfId="49" xr:uid="{00000000-0005-0000-0000-000031000000}"/>
    <cellStyle name="通貨 2 2 2 2" xfId="95" xr:uid="{00000000-0005-0000-0000-000032000000}"/>
    <cellStyle name="通貨 2 3" xfId="50" xr:uid="{00000000-0005-0000-0000-000033000000}"/>
    <cellStyle name="通貨 2 3 2" xfId="51" xr:uid="{00000000-0005-0000-0000-000034000000}"/>
    <cellStyle name="通貨 2 4" xfId="52" xr:uid="{00000000-0005-0000-0000-000035000000}"/>
    <cellStyle name="通貨 2 4 2" xfId="53" xr:uid="{00000000-0005-0000-0000-000036000000}"/>
    <cellStyle name="通貨 2 5" xfId="54" xr:uid="{00000000-0005-0000-0000-000037000000}"/>
    <cellStyle name="通貨 2 6" xfId="55" xr:uid="{00000000-0005-0000-0000-000038000000}"/>
    <cellStyle name="通貨 3" xfId="56" xr:uid="{00000000-0005-0000-0000-000039000000}"/>
    <cellStyle name="通貨 3 2" xfId="57" xr:uid="{00000000-0005-0000-0000-00003A000000}"/>
    <cellStyle name="通貨 3 2 2" xfId="58" xr:uid="{00000000-0005-0000-0000-00003B000000}"/>
    <cellStyle name="通貨 3 3" xfId="59" xr:uid="{00000000-0005-0000-0000-00003C000000}"/>
    <cellStyle name="通貨 3 3 2" xfId="60" xr:uid="{00000000-0005-0000-0000-00003D000000}"/>
    <cellStyle name="通貨 3 4" xfId="61" xr:uid="{00000000-0005-0000-0000-00003E000000}"/>
    <cellStyle name="通貨 3 4 2" xfId="62" xr:uid="{00000000-0005-0000-0000-00003F000000}"/>
    <cellStyle name="通貨 3 5" xfId="63" xr:uid="{00000000-0005-0000-0000-000040000000}"/>
    <cellStyle name="通貨 3 6" xfId="64" xr:uid="{00000000-0005-0000-0000-000041000000}"/>
    <cellStyle name="通貨 4" xfId="65" xr:uid="{00000000-0005-0000-0000-000042000000}"/>
    <cellStyle name="通貨 4 2" xfId="66" xr:uid="{00000000-0005-0000-0000-000043000000}"/>
    <cellStyle name="通貨 5" xfId="67" xr:uid="{00000000-0005-0000-0000-000044000000}"/>
    <cellStyle name="通貨 5 2" xfId="68" xr:uid="{00000000-0005-0000-0000-000045000000}"/>
    <cellStyle name="通貨 6" xfId="69" xr:uid="{00000000-0005-0000-0000-000046000000}"/>
    <cellStyle name="通貨 6 2" xfId="70" xr:uid="{00000000-0005-0000-0000-000047000000}"/>
    <cellStyle name="通貨 7" xfId="71" xr:uid="{00000000-0005-0000-0000-000048000000}"/>
    <cellStyle name="通貨 8" xfId="72" xr:uid="{00000000-0005-0000-0000-000049000000}"/>
    <cellStyle name="入力" xfId="73" builtinId="20" customBuiltin="1"/>
    <cellStyle name="標準" xfId="0" builtinId="0"/>
    <cellStyle name="標準 10" xfId="74" xr:uid="{00000000-0005-0000-0000-00004C000000}"/>
    <cellStyle name="標準 11" xfId="75" xr:uid="{00000000-0005-0000-0000-00004D000000}"/>
    <cellStyle name="標準 12" xfId="76" xr:uid="{00000000-0005-0000-0000-00004E000000}"/>
    <cellStyle name="標準 13" xfId="77" xr:uid="{00000000-0005-0000-0000-00004F000000}"/>
    <cellStyle name="標準 14" xfId="78" xr:uid="{00000000-0005-0000-0000-000050000000}"/>
    <cellStyle name="標準 15" xfId="79" xr:uid="{00000000-0005-0000-0000-000051000000}"/>
    <cellStyle name="標準 2" xfId="80" xr:uid="{00000000-0005-0000-0000-000052000000}"/>
    <cellStyle name="標準 3" xfId="81" xr:uid="{00000000-0005-0000-0000-000053000000}"/>
    <cellStyle name="標準 4" xfId="82" xr:uid="{00000000-0005-0000-0000-000054000000}"/>
    <cellStyle name="標準 4 2" xfId="83" xr:uid="{00000000-0005-0000-0000-000055000000}"/>
    <cellStyle name="標準 5" xfId="84" xr:uid="{00000000-0005-0000-0000-000056000000}"/>
    <cellStyle name="標準 6" xfId="85" xr:uid="{00000000-0005-0000-0000-000057000000}"/>
    <cellStyle name="標準 7" xfId="86" xr:uid="{00000000-0005-0000-0000-000058000000}"/>
    <cellStyle name="標準 8" xfId="87" xr:uid="{00000000-0005-0000-0000-000059000000}"/>
    <cellStyle name="標準 9" xfId="88" xr:uid="{00000000-0005-0000-0000-00005A000000}"/>
    <cellStyle name="標準_2001.Y 加藤建築　ｹｲｱｰﾙ㈱" xfId="89" xr:uid="{00000000-0005-0000-0000-00005B000000}"/>
    <cellStyle name="標準_2008岡村邸見積・請求" xfId="90" xr:uid="{00000000-0005-0000-0000-00005C000000}"/>
    <cellStyle name="標準_2008只井様" xfId="91" xr:uid="{00000000-0005-0000-0000-00005E000000}"/>
    <cellStyle name="標準_見積書 原稿2008" xfId="92" xr:uid="{00000000-0005-0000-0000-00005F000000}"/>
    <cellStyle name="良い" xfId="93" builtinId="26" customBuiltin="1"/>
  </cellStyles>
  <dxfs count="0"/>
  <tableStyles count="0" defaultTableStyle="TableStyleMedium2" defaultPivotStyle="PivotStyleLight16"/>
  <colors>
    <mruColors>
      <color rgb="FFCCFFFF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38</xdr:row>
      <xdr:rowOff>142875</xdr:rowOff>
    </xdr:from>
    <xdr:to>
      <xdr:col>7</xdr:col>
      <xdr:colOff>552450</xdr:colOff>
      <xdr:row>43</xdr:row>
      <xdr:rowOff>57150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C85EA47D-7B33-4852-94B0-955B08A344E9}"/>
            </a:ext>
          </a:extLst>
        </xdr:cNvPr>
        <xdr:cNvSpPr txBox="1">
          <a:spLocks noChangeArrowheads="1"/>
        </xdr:cNvSpPr>
      </xdr:nvSpPr>
      <xdr:spPr bwMode="auto">
        <a:xfrm>
          <a:off x="923925" y="9867900"/>
          <a:ext cx="3476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てるか ガーデンデザイン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               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有　限　会　社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照　花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    〒470-0113　愛知県日進市栄２丁目６０４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             　　　  　       TEL　 0561-72-7787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         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         info@teruka7787.com</a:t>
          </a:r>
          <a:endParaRPr lang="ja-JP" altLang="en-US" sz="1100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xdr:txBody>
    </xdr:sp>
    <xdr:clientData/>
  </xdr:twoCellAnchor>
  <xdr:twoCellAnchor>
    <xdr:from>
      <xdr:col>3</xdr:col>
      <xdr:colOff>495300</xdr:colOff>
      <xdr:row>38</xdr:row>
      <xdr:rowOff>133350</xdr:rowOff>
    </xdr:from>
    <xdr:to>
      <xdr:col>3</xdr:col>
      <xdr:colOff>981075</xdr:colOff>
      <xdr:row>40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024175-88AF-40DA-A613-73D86B832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9858375"/>
          <a:ext cx="48577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47625</xdr:colOff>
      <xdr:row>9</xdr:row>
      <xdr:rowOff>123824</xdr:rowOff>
    </xdr:from>
    <xdr:to>
      <xdr:col>12</xdr:col>
      <xdr:colOff>0</xdr:colOff>
      <xdr:row>10</xdr:row>
      <xdr:rowOff>247650</xdr:rowOff>
    </xdr:to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A713D114-94EA-4974-9CC1-D0C5D91FBD6B}"/>
            </a:ext>
          </a:extLst>
        </xdr:cNvPr>
        <xdr:cNvSpPr txBox="1">
          <a:spLocks noChangeArrowheads="1"/>
        </xdr:cNvSpPr>
      </xdr:nvSpPr>
      <xdr:spPr bwMode="auto">
        <a:xfrm>
          <a:off x="4533900" y="6734174"/>
          <a:ext cx="2752724" cy="4000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/>
          <a:r>
            <a:rPr lang="en-US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ご入金確認後の発送となります。</a:t>
          </a:r>
          <a:endParaRPr lang="en-US" altLang="ja-JP" sz="10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r" rtl="0"/>
          <a:r>
            <a:rPr lang="ja-JP" altLang="en-US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振込先お知らせください。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宜しくお願いいたします。</a:t>
          </a:r>
        </a:p>
      </xdr:txBody>
    </xdr:sp>
    <xdr:clientData/>
  </xdr:twoCellAnchor>
  <xdr:twoCellAnchor>
    <xdr:from>
      <xdr:col>6</xdr:col>
      <xdr:colOff>485775</xdr:colOff>
      <xdr:row>5</xdr:row>
      <xdr:rowOff>209550</xdr:rowOff>
    </xdr:from>
    <xdr:to>
      <xdr:col>12</xdr:col>
      <xdr:colOff>38100</xdr:colOff>
      <xdr:row>9</xdr:row>
      <xdr:rowOff>76200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6DD288D3-6189-44C1-9CD0-5A378A373903}"/>
            </a:ext>
          </a:extLst>
        </xdr:cNvPr>
        <xdr:cNvSpPr txBox="1">
          <a:spLocks noChangeArrowheads="1"/>
        </xdr:cNvSpPr>
      </xdr:nvSpPr>
      <xdr:spPr bwMode="auto">
        <a:xfrm>
          <a:off x="3752850" y="1438275"/>
          <a:ext cx="3562350" cy="971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 eaLnBrk="1" fontAlgn="auto" latinLnBrk="0" hangingPunct="1"/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　</a:t>
          </a:r>
          <a:endParaRPr lang="ja-JP" altLang="ja-JP" sz="800" b="0">
            <a:effectLst/>
          </a:endParaRPr>
        </a:p>
        <a:p>
          <a:pPr algn="ctr"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&lt; 振 込 先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＞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algn="ctr" rtl="0"/>
          <a:r>
            <a:rPr kumimoji="0" lang="ja-JP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ﾕ）　テルカ  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  <a:r>
            <a:rPr kumimoji="0" lang="ja-JP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ダイヒョウトリシマリヤク　ワタナベトモエ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有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限会社　照花   代表取締役　渡辺智惠</a:t>
          </a:r>
          <a:endParaRPr lang="ja-JP" altLang="ja-JP" sz="1200" b="0">
            <a:effectLst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①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三菱ＵＦＪ銀行　日進支店　普通 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3763521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②　ゆうちょ銀行　〇八九店 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150020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533400</xdr:colOff>
      <xdr:row>39</xdr:row>
      <xdr:rowOff>142875</xdr:rowOff>
    </xdr:from>
    <xdr:to>
      <xdr:col>8</xdr:col>
      <xdr:colOff>266701</xdr:colOff>
      <xdr:row>42</xdr:row>
      <xdr:rowOff>276225</xdr:rowOff>
    </xdr:to>
    <xdr:pic>
      <xdr:nvPicPr>
        <xdr:cNvPr id="8" name="図 13">
          <a:extLst>
            <a:ext uri="{FF2B5EF4-FFF2-40B4-BE49-F238E27FC236}">
              <a16:creationId xmlns:a16="http://schemas.microsoft.com/office/drawing/2014/main" id="{FDBE4350-5AA2-4C8B-AD60-5CC46F138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096500"/>
          <a:ext cx="952501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CFB29-455E-45E2-9752-5AE592647EB7}">
  <dimension ref="A1:L47"/>
  <sheetViews>
    <sheetView showGridLines="0" tabSelected="1" zoomScaleNormal="100" workbookViewId="0">
      <selection activeCell="O18" sqref="O18"/>
    </sheetView>
  </sheetViews>
  <sheetFormatPr defaultRowHeight="14.25" x14ac:dyDescent="0.15"/>
  <cols>
    <col min="1" max="2" width="3.25" style="6" customWidth="1"/>
    <col min="3" max="3" width="4" style="4" customWidth="1"/>
    <col min="4" max="4" width="18.875" style="4" customWidth="1"/>
    <col min="5" max="5" width="5.625" style="4" customWidth="1"/>
    <col min="6" max="6" width="7.875" style="4" customWidth="1"/>
    <col min="7" max="7" width="7.625" style="4" customWidth="1"/>
    <col min="8" max="8" width="8.375" style="4" customWidth="1"/>
    <col min="9" max="9" width="7.625" style="4" customWidth="1"/>
    <col min="10" max="10" width="9" style="1"/>
    <col min="11" max="11" width="9" style="4"/>
    <col min="12" max="12" width="11" style="4" customWidth="1"/>
    <col min="13" max="16384" width="9" style="6"/>
  </cols>
  <sheetData>
    <row r="1" spans="1:12" x14ac:dyDescent="0.15">
      <c r="C1" s="5"/>
      <c r="F1" s="42"/>
      <c r="G1" s="42"/>
      <c r="H1" s="43"/>
      <c r="I1" s="43"/>
      <c r="J1" s="43"/>
      <c r="K1" s="43"/>
      <c r="L1" s="43"/>
    </row>
    <row r="2" spans="1:12" s="4" customFormat="1" ht="21" hidden="1" customHeight="1" x14ac:dyDescent="0.15"/>
    <row r="3" spans="1:12" s="5" customFormat="1" ht="21.75" customHeight="1" x14ac:dyDescent="0.15">
      <c r="C3" s="144" t="s">
        <v>47</v>
      </c>
      <c r="D3" s="144"/>
      <c r="E3" s="144"/>
      <c r="F3" s="144"/>
      <c r="G3" s="144"/>
      <c r="H3" s="144"/>
      <c r="I3" s="144"/>
      <c r="J3" s="144"/>
      <c r="K3" s="144"/>
      <c r="L3" s="44"/>
    </row>
    <row r="4" spans="1:12" s="4" customFormat="1" ht="36" customHeight="1" x14ac:dyDescent="0.15">
      <c r="D4" s="143" t="s">
        <v>50</v>
      </c>
      <c r="E4" s="54"/>
      <c r="F4" s="54"/>
      <c r="G4" s="54"/>
    </row>
    <row r="5" spans="1:12" s="4" customFormat="1" ht="24.75" customHeight="1" x14ac:dyDescent="0.15">
      <c r="D5" s="141"/>
      <c r="E5" s="141"/>
      <c r="F5" s="141"/>
      <c r="G5" s="141"/>
      <c r="H5" s="150" t="s">
        <v>48</v>
      </c>
      <c r="I5" s="150"/>
      <c r="J5" s="150"/>
      <c r="K5" s="150"/>
      <c r="L5" s="150"/>
    </row>
    <row r="6" spans="1:12" s="4" customFormat="1" ht="21.75" customHeight="1" x14ac:dyDescent="0.15">
      <c r="F6" s="151" t="s">
        <v>36</v>
      </c>
      <c r="G6" s="152"/>
      <c r="H6" s="153"/>
      <c r="I6" s="154"/>
      <c r="J6" s="155">
        <f>L41</f>
        <v>0</v>
      </c>
      <c r="K6" s="156"/>
      <c r="L6" s="157"/>
    </row>
    <row r="7" spans="1:12" s="4" customFormat="1" ht="21.75" customHeight="1" x14ac:dyDescent="0.15">
      <c r="D7" s="123" t="s">
        <v>44</v>
      </c>
      <c r="E7" s="124"/>
      <c r="F7" s="121"/>
      <c r="G7" s="122"/>
      <c r="H7" s="112"/>
      <c r="I7" s="112"/>
      <c r="J7" s="113"/>
      <c r="K7" s="113"/>
      <c r="L7" s="113"/>
    </row>
    <row r="8" spans="1:12" s="4" customFormat="1" ht="21.75" customHeight="1" x14ac:dyDescent="0.15">
      <c r="D8" s="125"/>
      <c r="E8" s="126"/>
      <c r="F8" s="127"/>
      <c r="G8" s="128"/>
      <c r="H8" s="112"/>
      <c r="I8" s="112"/>
      <c r="J8" s="113"/>
      <c r="K8" s="113"/>
      <c r="L8" s="113"/>
    </row>
    <row r="9" spans="1:12" s="4" customFormat="1" ht="21.75" customHeight="1" x14ac:dyDescent="0.15">
      <c r="D9" s="129" t="s">
        <v>45</v>
      </c>
      <c r="E9" s="130"/>
      <c r="F9" s="131"/>
      <c r="G9" s="132"/>
      <c r="H9" s="112"/>
      <c r="I9" s="112"/>
      <c r="J9" s="113"/>
      <c r="K9" s="113"/>
      <c r="L9" s="113"/>
    </row>
    <row r="10" spans="1:12" s="4" customFormat="1" ht="21.75" customHeight="1" x14ac:dyDescent="0.15">
      <c r="D10" s="133" t="s">
        <v>46</v>
      </c>
      <c r="E10" s="134"/>
      <c r="F10" s="135"/>
      <c r="G10" s="136"/>
      <c r="H10" s="112"/>
      <c r="I10" s="112"/>
      <c r="J10" s="113"/>
      <c r="K10" s="113"/>
      <c r="L10" s="113"/>
    </row>
    <row r="11" spans="1:12" s="4" customFormat="1" ht="21.75" customHeight="1" x14ac:dyDescent="0.15">
      <c r="D11" s="118"/>
      <c r="E11" s="119"/>
      <c r="F11" s="120"/>
      <c r="G11" s="120"/>
      <c r="H11" s="120"/>
      <c r="I11" s="114"/>
      <c r="J11" s="115"/>
      <c r="K11" s="60"/>
      <c r="L11" s="116"/>
    </row>
    <row r="12" spans="1:12" s="4" customFormat="1" ht="20.25" customHeight="1" x14ac:dyDescent="0.15">
      <c r="A12" s="5"/>
      <c r="C12" s="142"/>
      <c r="D12" s="145" t="s">
        <v>49</v>
      </c>
      <c r="E12" s="146"/>
      <c r="F12" s="55" t="s">
        <v>32</v>
      </c>
      <c r="G12" s="55" t="s">
        <v>33</v>
      </c>
      <c r="H12" s="55" t="s">
        <v>34</v>
      </c>
      <c r="I12" s="33" t="s">
        <v>3</v>
      </c>
      <c r="J12" s="35" t="s">
        <v>4</v>
      </c>
      <c r="K12" s="10" t="s">
        <v>0</v>
      </c>
      <c r="L12" s="11" t="s">
        <v>1</v>
      </c>
    </row>
    <row r="13" spans="1:12" s="9" customFormat="1" ht="20.25" customHeight="1" x14ac:dyDescent="0.15">
      <c r="A13" s="9" t="s">
        <v>2</v>
      </c>
      <c r="B13" s="4" t="s">
        <v>15</v>
      </c>
      <c r="C13" s="91">
        <v>1</v>
      </c>
      <c r="D13" s="32" t="s">
        <v>16</v>
      </c>
      <c r="E13" s="45"/>
      <c r="F13" s="17">
        <v>2</v>
      </c>
      <c r="G13" s="70">
        <v>100</v>
      </c>
      <c r="H13" s="83"/>
      <c r="I13" s="71"/>
      <c r="J13" s="69">
        <f>ROUNDDOWN(G13,0)</f>
        <v>100</v>
      </c>
      <c r="K13" s="36">
        <f t="shared" ref="K13:K32" si="0">ROUNDDOWN(I:I*J13,0)</f>
        <v>0</v>
      </c>
      <c r="L13" s="40"/>
    </row>
    <row r="14" spans="1:12" s="9" customFormat="1" ht="20.25" customHeight="1" x14ac:dyDescent="0.15">
      <c r="C14" s="92"/>
      <c r="D14" s="32" t="s">
        <v>5</v>
      </c>
      <c r="E14" s="47"/>
      <c r="F14" s="17">
        <v>2.5</v>
      </c>
      <c r="G14" s="70">
        <v>120</v>
      </c>
      <c r="H14" s="83"/>
      <c r="I14" s="71"/>
      <c r="J14" s="69">
        <f t="shared" ref="J14:J32" si="1">ROUNDDOWN(G14,0)</f>
        <v>120</v>
      </c>
      <c r="K14" s="36">
        <f t="shared" si="0"/>
        <v>0</v>
      </c>
      <c r="L14" s="41"/>
    </row>
    <row r="15" spans="1:12" s="9" customFormat="1" ht="20.25" customHeight="1" x14ac:dyDescent="0.15">
      <c r="C15" s="92"/>
      <c r="D15" s="32" t="s">
        <v>6</v>
      </c>
      <c r="E15" s="16"/>
      <c r="F15" s="17">
        <v>3</v>
      </c>
      <c r="G15" s="72">
        <v>130</v>
      </c>
      <c r="H15" s="83"/>
      <c r="I15" s="71"/>
      <c r="J15" s="69">
        <f t="shared" si="1"/>
        <v>130</v>
      </c>
      <c r="K15" s="36">
        <f t="shared" si="0"/>
        <v>0</v>
      </c>
      <c r="L15" s="41"/>
    </row>
    <row r="16" spans="1:12" s="9" customFormat="1" ht="20.25" customHeight="1" x14ac:dyDescent="0.15">
      <c r="C16" s="92"/>
      <c r="D16" s="32" t="s">
        <v>7</v>
      </c>
      <c r="E16" s="16"/>
      <c r="F16" s="17">
        <v>3.5</v>
      </c>
      <c r="G16" s="72">
        <v>150</v>
      </c>
      <c r="H16" s="83"/>
      <c r="I16" s="71"/>
      <c r="J16" s="69">
        <f t="shared" si="1"/>
        <v>150</v>
      </c>
      <c r="K16" s="36">
        <f t="shared" si="0"/>
        <v>0</v>
      </c>
      <c r="L16" s="41" t="s">
        <v>27</v>
      </c>
    </row>
    <row r="17" spans="3:12" s="9" customFormat="1" ht="20.25" customHeight="1" x14ac:dyDescent="0.15">
      <c r="C17" s="93"/>
      <c r="D17" s="56" t="s">
        <v>8</v>
      </c>
      <c r="E17" s="57"/>
      <c r="F17" s="58">
        <v>4.5</v>
      </c>
      <c r="G17" s="73">
        <v>200</v>
      </c>
      <c r="H17" s="84"/>
      <c r="I17" s="74"/>
      <c r="J17" s="69">
        <f t="shared" si="1"/>
        <v>200</v>
      </c>
      <c r="K17" s="51">
        <f t="shared" si="0"/>
        <v>0</v>
      </c>
      <c r="L17" s="37">
        <f>SUM(K12:K17)</f>
        <v>0</v>
      </c>
    </row>
    <row r="18" spans="3:12" s="9" customFormat="1" ht="20.25" customHeight="1" x14ac:dyDescent="0.15">
      <c r="C18" s="92">
        <v>2</v>
      </c>
      <c r="D18" s="32" t="s">
        <v>42</v>
      </c>
      <c r="E18" s="13"/>
      <c r="F18" s="17">
        <v>14</v>
      </c>
      <c r="G18" s="70">
        <v>750</v>
      </c>
      <c r="H18" s="83"/>
      <c r="I18" s="71"/>
      <c r="J18" s="69">
        <f t="shared" si="1"/>
        <v>750</v>
      </c>
      <c r="K18" s="36">
        <f t="shared" si="0"/>
        <v>0</v>
      </c>
      <c r="L18" s="59"/>
    </row>
    <row r="19" spans="3:12" s="9" customFormat="1" ht="20.25" customHeight="1" x14ac:dyDescent="0.15">
      <c r="C19" s="92"/>
      <c r="D19" s="32" t="s">
        <v>9</v>
      </c>
      <c r="E19" s="16"/>
      <c r="F19" s="17">
        <v>20</v>
      </c>
      <c r="G19" s="72">
        <v>930</v>
      </c>
      <c r="H19" s="83"/>
      <c r="I19" s="71"/>
      <c r="J19" s="69">
        <f t="shared" si="1"/>
        <v>930</v>
      </c>
      <c r="K19" s="36">
        <f t="shared" si="0"/>
        <v>0</v>
      </c>
      <c r="L19" s="41"/>
    </row>
    <row r="20" spans="3:12" s="9" customFormat="1" ht="20.25" customHeight="1" x14ac:dyDescent="0.15">
      <c r="C20" s="92"/>
      <c r="D20" s="32" t="s">
        <v>43</v>
      </c>
      <c r="E20" s="16"/>
      <c r="F20" s="17">
        <v>26</v>
      </c>
      <c r="G20" s="72">
        <v>1240</v>
      </c>
      <c r="H20" s="83"/>
      <c r="I20" s="71"/>
      <c r="J20" s="69">
        <f t="shared" si="1"/>
        <v>1240</v>
      </c>
      <c r="K20" s="36">
        <f t="shared" si="0"/>
        <v>0</v>
      </c>
      <c r="L20" s="41"/>
    </row>
    <row r="21" spans="3:12" s="9" customFormat="1" ht="20.25" customHeight="1" x14ac:dyDescent="0.15">
      <c r="C21" s="92"/>
      <c r="D21" s="32" t="s">
        <v>10</v>
      </c>
      <c r="E21" s="16"/>
      <c r="F21" s="17">
        <v>32</v>
      </c>
      <c r="G21" s="72">
        <v>1800</v>
      </c>
      <c r="H21" s="83"/>
      <c r="I21" s="71"/>
      <c r="J21" s="69">
        <f t="shared" si="1"/>
        <v>1800</v>
      </c>
      <c r="K21" s="36">
        <f t="shared" si="0"/>
        <v>0</v>
      </c>
      <c r="L21" s="41"/>
    </row>
    <row r="22" spans="3:12" s="9" customFormat="1" ht="20.25" customHeight="1" x14ac:dyDescent="0.15">
      <c r="C22" s="92"/>
      <c r="D22" s="32" t="s">
        <v>11</v>
      </c>
      <c r="E22" s="16"/>
      <c r="F22" s="17">
        <v>40</v>
      </c>
      <c r="G22" s="72">
        <v>2940</v>
      </c>
      <c r="H22" s="83"/>
      <c r="I22" s="71"/>
      <c r="J22" s="69">
        <f t="shared" si="1"/>
        <v>2940</v>
      </c>
      <c r="K22" s="36">
        <f t="shared" si="0"/>
        <v>0</v>
      </c>
      <c r="L22" s="41" t="s">
        <v>28</v>
      </c>
    </row>
    <row r="23" spans="3:12" s="9" customFormat="1" ht="20.25" customHeight="1" x14ac:dyDescent="0.15">
      <c r="C23" s="93"/>
      <c r="D23" s="56" t="s">
        <v>12</v>
      </c>
      <c r="E23" s="57"/>
      <c r="F23" s="58">
        <v>50</v>
      </c>
      <c r="G23" s="73">
        <v>3885</v>
      </c>
      <c r="H23" s="84"/>
      <c r="I23" s="74"/>
      <c r="J23" s="69">
        <f t="shared" si="1"/>
        <v>3885</v>
      </c>
      <c r="K23" s="51">
        <f t="shared" si="0"/>
        <v>0</v>
      </c>
      <c r="L23" s="37">
        <f>SUM(K18:K23)</f>
        <v>0</v>
      </c>
    </row>
    <row r="24" spans="3:12" s="9" customFormat="1" ht="20.25" customHeight="1" x14ac:dyDescent="0.15">
      <c r="C24" s="94">
        <v>3</v>
      </c>
      <c r="D24" s="32" t="s">
        <v>23</v>
      </c>
      <c r="E24" s="16"/>
      <c r="F24" s="85"/>
      <c r="G24" s="70">
        <v>300</v>
      </c>
      <c r="H24" s="86"/>
      <c r="I24" s="75"/>
      <c r="J24" s="69">
        <f t="shared" si="1"/>
        <v>300</v>
      </c>
      <c r="K24" s="36">
        <f t="shared" si="0"/>
        <v>0</v>
      </c>
      <c r="L24" s="87"/>
    </row>
    <row r="25" spans="3:12" s="9" customFormat="1" ht="20.25" customHeight="1" x14ac:dyDescent="0.15">
      <c r="C25" s="94"/>
      <c r="D25" s="65" t="s">
        <v>24</v>
      </c>
      <c r="E25" s="66"/>
      <c r="F25" s="85"/>
      <c r="G25" s="70">
        <v>1780</v>
      </c>
      <c r="H25" s="76"/>
      <c r="I25" s="77"/>
      <c r="J25" s="69">
        <f t="shared" si="1"/>
        <v>1780</v>
      </c>
      <c r="K25" s="36">
        <f t="shared" si="0"/>
        <v>0</v>
      </c>
      <c r="L25" s="88" t="s">
        <v>19</v>
      </c>
    </row>
    <row r="26" spans="3:12" s="9" customFormat="1" ht="20.25" customHeight="1" x14ac:dyDescent="0.15">
      <c r="C26" s="93"/>
      <c r="D26" s="52" t="s">
        <v>29</v>
      </c>
      <c r="E26" s="67">
        <v>50</v>
      </c>
      <c r="F26" s="78">
        <v>1.8</v>
      </c>
      <c r="G26" s="79">
        <f>G25*E26</f>
        <v>89000</v>
      </c>
      <c r="H26" s="80"/>
      <c r="I26" s="81"/>
      <c r="J26" s="69">
        <f t="shared" si="1"/>
        <v>89000</v>
      </c>
      <c r="K26" s="46">
        <f t="shared" si="0"/>
        <v>0</v>
      </c>
      <c r="L26" s="89">
        <f>SUM(K24:K26)</f>
        <v>0</v>
      </c>
    </row>
    <row r="27" spans="3:12" s="9" customFormat="1" ht="20.25" customHeight="1" x14ac:dyDescent="0.15">
      <c r="C27" s="94">
        <v>4</v>
      </c>
      <c r="D27" s="65" t="s">
        <v>25</v>
      </c>
      <c r="E27" s="66"/>
      <c r="F27" s="17"/>
      <c r="G27" s="70">
        <v>1900</v>
      </c>
      <c r="H27" s="76"/>
      <c r="I27" s="77"/>
      <c r="J27" s="69">
        <f t="shared" si="1"/>
        <v>1900</v>
      </c>
      <c r="K27" s="36">
        <f t="shared" si="0"/>
        <v>0</v>
      </c>
      <c r="L27" s="87" t="s">
        <v>20</v>
      </c>
    </row>
    <row r="28" spans="3:12" s="9" customFormat="1" ht="20.25" customHeight="1" x14ac:dyDescent="0.15">
      <c r="C28" s="93"/>
      <c r="D28" s="52" t="s">
        <v>30</v>
      </c>
      <c r="E28" s="67">
        <v>25</v>
      </c>
      <c r="F28" s="78">
        <v>2</v>
      </c>
      <c r="G28" s="79">
        <f>G27*E28</f>
        <v>47500</v>
      </c>
      <c r="H28" s="80"/>
      <c r="I28" s="82"/>
      <c r="J28" s="69">
        <f t="shared" si="1"/>
        <v>47500</v>
      </c>
      <c r="K28" s="51">
        <f t="shared" si="0"/>
        <v>0</v>
      </c>
      <c r="L28" s="89">
        <f>SUM(K27:K28)</f>
        <v>0</v>
      </c>
    </row>
    <row r="29" spans="3:12" s="9" customFormat="1" ht="20.25" customHeight="1" x14ac:dyDescent="0.15">
      <c r="C29" s="94">
        <v>5</v>
      </c>
      <c r="D29" s="65" t="s">
        <v>26</v>
      </c>
      <c r="E29" s="66"/>
      <c r="F29" s="17"/>
      <c r="G29" s="70">
        <v>900</v>
      </c>
      <c r="H29" s="76"/>
      <c r="I29" s="77"/>
      <c r="J29" s="69">
        <f t="shared" si="1"/>
        <v>900</v>
      </c>
      <c r="K29" s="36">
        <f t="shared" si="0"/>
        <v>0</v>
      </c>
      <c r="L29" s="87" t="s">
        <v>21</v>
      </c>
    </row>
    <row r="30" spans="3:12" s="9" customFormat="1" ht="20.25" customHeight="1" x14ac:dyDescent="0.15">
      <c r="C30" s="93"/>
      <c r="D30" s="52" t="s">
        <v>31</v>
      </c>
      <c r="E30" s="67">
        <v>100</v>
      </c>
      <c r="F30" s="78">
        <v>1.5</v>
      </c>
      <c r="G30" s="79">
        <f>G29*E30</f>
        <v>90000</v>
      </c>
      <c r="H30" s="80"/>
      <c r="I30" s="82"/>
      <c r="J30" s="69">
        <f t="shared" si="1"/>
        <v>90000</v>
      </c>
      <c r="K30" s="51">
        <f t="shared" si="0"/>
        <v>0</v>
      </c>
      <c r="L30" s="89">
        <f>SUM(K29:K30)</f>
        <v>0</v>
      </c>
    </row>
    <row r="31" spans="3:12" s="19" customFormat="1" ht="17.25" customHeight="1" x14ac:dyDescent="0.15">
      <c r="C31" s="97">
        <v>6</v>
      </c>
      <c r="D31" s="103" t="s">
        <v>17</v>
      </c>
      <c r="E31" s="104"/>
      <c r="F31" s="105" t="s">
        <v>18</v>
      </c>
      <c r="G31" s="106">
        <v>50</v>
      </c>
      <c r="H31" s="106"/>
      <c r="I31" s="107"/>
      <c r="J31" s="69">
        <f t="shared" si="1"/>
        <v>50</v>
      </c>
      <c r="K31" s="108">
        <f t="shared" si="0"/>
        <v>0</v>
      </c>
      <c r="L31" s="109">
        <f>SUM(K31)</f>
        <v>0</v>
      </c>
    </row>
    <row r="32" spans="3:12" s="19" customFormat="1" ht="17.25" customHeight="1" thickBot="1" x14ac:dyDescent="0.2">
      <c r="C32" s="96">
        <v>7</v>
      </c>
      <c r="D32" s="98" t="s">
        <v>38</v>
      </c>
      <c r="E32" s="68"/>
      <c r="F32" s="90" t="s">
        <v>37</v>
      </c>
      <c r="G32" s="99">
        <v>6400</v>
      </c>
      <c r="H32" s="99"/>
      <c r="I32" s="100"/>
      <c r="J32" s="69">
        <f t="shared" si="1"/>
        <v>6400</v>
      </c>
      <c r="K32" s="101">
        <f t="shared" si="0"/>
        <v>0</v>
      </c>
      <c r="L32" s="102">
        <f>SUM(K32)</f>
        <v>0</v>
      </c>
    </row>
    <row r="33" spans="3:12" s="9" customFormat="1" ht="20.25" customHeight="1" thickTop="1" x14ac:dyDescent="0.15">
      <c r="C33" s="95"/>
      <c r="D33" s="147" t="s">
        <v>22</v>
      </c>
      <c r="E33" s="148"/>
      <c r="F33" s="148"/>
      <c r="G33" s="148"/>
      <c r="H33" s="149"/>
      <c r="I33" s="34">
        <f>SUM(I13:I31)</f>
        <v>0</v>
      </c>
      <c r="J33" s="2"/>
      <c r="K33" s="38">
        <f>SUM(K13:K31)</f>
        <v>0</v>
      </c>
      <c r="L33" s="39">
        <f>SUM(L13:L31)</f>
        <v>0</v>
      </c>
    </row>
    <row r="34" spans="3:12" s="9" customFormat="1" ht="20.25" customHeight="1" x14ac:dyDescent="0.15">
      <c r="C34" s="110">
        <v>8</v>
      </c>
      <c r="D34" s="12" t="s">
        <v>41</v>
      </c>
      <c r="E34" s="47"/>
      <c r="F34" s="17"/>
      <c r="G34" s="49"/>
      <c r="H34" s="53"/>
      <c r="I34" s="14">
        <v>0</v>
      </c>
      <c r="J34" s="15">
        <v>300</v>
      </c>
      <c r="K34" s="36">
        <f>I34*J34</f>
        <v>0</v>
      </c>
      <c r="L34" s="18"/>
    </row>
    <row r="35" spans="3:12" s="9" customFormat="1" ht="20.25" customHeight="1" x14ac:dyDescent="0.15">
      <c r="C35" s="111">
        <v>9</v>
      </c>
      <c r="D35" s="12" t="s">
        <v>52</v>
      </c>
      <c r="E35" s="47"/>
      <c r="F35" s="48"/>
      <c r="G35" s="49"/>
      <c r="H35" s="53"/>
      <c r="I35" s="14">
        <v>0</v>
      </c>
      <c r="J35" s="15">
        <v>500</v>
      </c>
      <c r="K35" s="36">
        <f>I35*J35</f>
        <v>0</v>
      </c>
      <c r="L35" s="18"/>
    </row>
    <row r="36" spans="3:12" s="19" customFormat="1" ht="20.25" customHeight="1" thickBot="1" x14ac:dyDescent="0.2">
      <c r="C36" s="111">
        <v>10</v>
      </c>
      <c r="D36" s="12" t="s">
        <v>51</v>
      </c>
      <c r="E36" s="47"/>
      <c r="F36" s="48"/>
      <c r="G36" s="49"/>
      <c r="H36" s="53"/>
      <c r="I36" s="14"/>
      <c r="J36" s="15"/>
      <c r="K36" s="36"/>
      <c r="L36" s="20">
        <f>SUM(K34:K36)</f>
        <v>0</v>
      </c>
    </row>
    <row r="37" spans="3:12" s="9" customFormat="1" ht="20.25" customHeight="1" thickTop="1" x14ac:dyDescent="0.15">
      <c r="C37" s="21"/>
      <c r="D37" s="147" t="s">
        <v>35</v>
      </c>
      <c r="E37" s="148"/>
      <c r="F37" s="148"/>
      <c r="G37" s="148"/>
      <c r="H37" s="149"/>
      <c r="I37" s="34"/>
      <c r="J37" s="2"/>
      <c r="K37" s="38">
        <f>SUM(K33:K36)</f>
        <v>0</v>
      </c>
      <c r="L37" s="39">
        <f>SUM(L33:L36)</f>
        <v>0</v>
      </c>
    </row>
    <row r="38" spans="3:12" s="9" customFormat="1" ht="18" customHeight="1" x14ac:dyDescent="0.15">
      <c r="C38" s="169" t="s">
        <v>53</v>
      </c>
      <c r="D38" s="169"/>
      <c r="E38" s="169"/>
      <c r="F38" s="169"/>
      <c r="G38" s="169"/>
      <c r="H38" s="169"/>
      <c r="I38" s="170"/>
      <c r="J38" s="163"/>
      <c r="K38" s="164"/>
      <c r="L38" s="137"/>
    </row>
    <row r="39" spans="3:12" s="4" customFormat="1" ht="18" customHeight="1" x14ac:dyDescent="0.15">
      <c r="G39" s="6"/>
      <c r="H39" s="5"/>
      <c r="I39" s="117"/>
      <c r="J39" s="165" t="s">
        <v>39</v>
      </c>
      <c r="K39" s="166"/>
      <c r="L39" s="138">
        <f>ROUNDDOWN(SUM(L37:L38),0)</f>
        <v>0</v>
      </c>
    </row>
    <row r="40" spans="3:12" s="4" customFormat="1" ht="18" customHeight="1" thickBot="1" x14ac:dyDescent="0.2">
      <c r="D40" s="50"/>
      <c r="H40" s="5"/>
      <c r="I40" s="117"/>
      <c r="J40" s="167" t="s">
        <v>13</v>
      </c>
      <c r="K40" s="168"/>
      <c r="L40" s="139">
        <f>ROUNDDOWN(L39*0.1,0)</f>
        <v>0</v>
      </c>
    </row>
    <row r="41" spans="3:12" s="4" customFormat="1" ht="18" customHeight="1" thickTop="1" thickBot="1" x14ac:dyDescent="0.2">
      <c r="F41" s="7"/>
      <c r="G41" s="7"/>
      <c r="H41" s="8"/>
      <c r="I41" s="117"/>
      <c r="J41" s="158" t="s">
        <v>14</v>
      </c>
      <c r="K41" s="159"/>
      <c r="L41" s="140">
        <f>ROUNDDOWN(SUM(L39:L40),0)</f>
        <v>0</v>
      </c>
    </row>
    <row r="42" spans="3:12" s="5" customFormat="1" ht="18" customHeight="1" thickTop="1" thickBot="1" x14ac:dyDescent="0.2">
      <c r="C42" s="27"/>
      <c r="D42" s="22"/>
      <c r="E42" s="23"/>
      <c r="F42" s="24"/>
      <c r="G42" s="25"/>
      <c r="H42" s="26"/>
      <c r="J42" s="160" t="s">
        <v>40</v>
      </c>
      <c r="K42" s="161"/>
      <c r="L42" s="162"/>
    </row>
    <row r="43" spans="3:12" s="4" customFormat="1" ht="27" customHeight="1" thickTop="1" x14ac:dyDescent="0.15">
      <c r="C43" s="28"/>
      <c r="D43" s="29"/>
      <c r="E43" s="29"/>
      <c r="F43" s="29"/>
      <c r="G43" s="29"/>
      <c r="H43" s="29"/>
      <c r="I43" s="5"/>
      <c r="J43" s="3"/>
      <c r="K43" s="30"/>
      <c r="L43" s="30"/>
    </row>
    <row r="44" spans="3:12" s="4" customFormat="1" ht="16.5" customHeight="1" x14ac:dyDescent="0.15">
      <c r="C44" s="28"/>
      <c r="D44" s="29"/>
      <c r="E44" s="29"/>
      <c r="F44" s="29"/>
      <c r="G44" s="29"/>
      <c r="H44" s="29"/>
      <c r="I44" s="5"/>
      <c r="J44" s="3"/>
      <c r="K44" s="30"/>
      <c r="L44" s="30"/>
    </row>
    <row r="45" spans="3:12" s="4" customFormat="1" ht="16.5" customHeight="1" x14ac:dyDescent="0.15">
      <c r="C45" s="28"/>
      <c r="D45" s="29"/>
      <c r="E45" s="29"/>
      <c r="F45" s="29"/>
      <c r="G45" s="29"/>
      <c r="H45" s="29"/>
      <c r="I45" s="5"/>
      <c r="J45" s="3"/>
      <c r="K45" s="30"/>
      <c r="L45" s="30"/>
    </row>
    <row r="46" spans="3:12" s="4" customFormat="1" ht="16.5" customHeight="1" x14ac:dyDescent="0.15">
      <c r="C46" s="28"/>
      <c r="D46" s="29"/>
      <c r="E46" s="29"/>
      <c r="F46" s="29"/>
      <c r="G46" s="29"/>
      <c r="H46" s="29"/>
      <c r="I46" s="5"/>
      <c r="J46" s="3"/>
      <c r="K46" s="30"/>
      <c r="L46" s="30"/>
    </row>
    <row r="47" spans="3:12" s="31" customFormat="1" ht="14.25" customHeight="1" x14ac:dyDescent="0.15">
      <c r="G47" s="61"/>
      <c r="I47" s="62"/>
      <c r="J47" s="63"/>
      <c r="K47" s="64"/>
      <c r="L47" s="63"/>
    </row>
  </sheetData>
  <mergeCells count="13">
    <mergeCell ref="J41:K41"/>
    <mergeCell ref="J42:L42"/>
    <mergeCell ref="D37:H37"/>
    <mergeCell ref="J38:K38"/>
    <mergeCell ref="J39:K39"/>
    <mergeCell ref="J40:K40"/>
    <mergeCell ref="C38:I38"/>
    <mergeCell ref="C3:K3"/>
    <mergeCell ref="D12:E12"/>
    <mergeCell ref="D33:H33"/>
    <mergeCell ref="H5:L5"/>
    <mergeCell ref="F6:I6"/>
    <mergeCell ref="J6:L6"/>
  </mergeCells>
  <phoneticPr fontId="2"/>
  <printOptions horizontalCentered="1" verticalCentered="1"/>
  <pageMargins left="0.31496062992125984" right="0" top="0.78740157480314965" bottom="0" header="0.23622047244094491" footer="0.1574803149606299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注文書2023-12現在</vt:lpstr>
      <vt:lpstr>'注文書2023-12現在'!Print_Area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てるか 照花</cp:lastModifiedBy>
  <cp:lastPrinted>2022-05-14T09:37:10Z</cp:lastPrinted>
  <dcterms:created xsi:type="dcterms:W3CDTF">2004-12-24T10:01:00Z</dcterms:created>
  <dcterms:modified xsi:type="dcterms:W3CDTF">2023-12-29T07:03:05Z</dcterms:modified>
</cp:coreProperties>
</file>